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d Library\2023 Bids\07-July 2023\IFB07312023ANW 1st Semester Produce II Bid\"/>
    </mc:Choice>
  </mc:AlternateContent>
  <xr:revisionPtr revIDLastSave="0" documentId="14_{D9BA289F-F650-46B6-B054-C3938C2BBF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st Semester Produce Bid II" sheetId="6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0">'1st Semester Produce Bid II'!$A$2:$Q$8</definedName>
    <definedName name="_xlnm.Print_Area" localSheetId="2">'Prod. Aug-Oct 16 Weekly-FFVP'!$A$2:$E$23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6" l="1"/>
  <c r="M7" i="6"/>
  <c r="M6" i="6"/>
  <c r="M5" i="6"/>
  <c r="O5" i="6" s="1"/>
  <c r="M4" i="6"/>
  <c r="B22" i="6"/>
  <c r="B21" i="6"/>
  <c r="B24" i="6"/>
  <c r="B25" i="6"/>
  <c r="B23" i="6"/>
  <c r="O8" i="6" l="1"/>
  <c r="P8" i="6" s="1"/>
  <c r="P5" i="6"/>
  <c r="O4" i="6"/>
  <c r="P4" i="6" s="1"/>
  <c r="O6" i="6"/>
  <c r="P6" i="6" s="1"/>
  <c r="O7" i="6"/>
  <c r="P7" i="6" s="1"/>
  <c r="M22" i="6"/>
  <c r="O22" i="6" s="1"/>
  <c r="N22" i="6" l="1"/>
  <c r="P22" i="6" s="1"/>
  <c r="M21" i="6" l="1"/>
  <c r="O21" i="6" s="1"/>
  <c r="M3" i="6"/>
  <c r="M24" i="6"/>
  <c r="O24" i="6" s="1"/>
  <c r="M25" i="6"/>
  <c r="O25" i="6" s="1"/>
  <c r="M23" i="6"/>
  <c r="O23" i="6" s="1"/>
  <c r="O3" i="6" l="1"/>
  <c r="P3" i="6" s="1"/>
  <c r="M26" i="6"/>
  <c r="N26" i="6" s="1"/>
  <c r="N21" i="6"/>
  <c r="P21" i="6" s="1"/>
  <c r="N24" i="6"/>
  <c r="P24" i="6" s="1"/>
  <c r="N25" i="6"/>
  <c r="P25" i="6" s="1"/>
  <c r="N23" i="6"/>
  <c r="P23" i="6" s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O26" i="6" l="1"/>
  <c r="P26" i="6"/>
</calcChain>
</file>

<file path=xl/sharedStrings.xml><?xml version="1.0" encoding="utf-8"?>
<sst xmlns="http://schemas.openxmlformats.org/spreadsheetml/2006/main" count="190" uniqueCount="103">
  <si>
    <t>Description</t>
  </si>
  <si>
    <t>Vendor</t>
  </si>
  <si>
    <t>Terms</t>
  </si>
  <si>
    <t>Brand</t>
  </si>
  <si>
    <t>Product Code</t>
  </si>
  <si>
    <t>Pack Size</t>
  </si>
  <si>
    <t>Case</t>
  </si>
  <si>
    <t>Unit of Measurement</t>
  </si>
  <si>
    <t>Stock Number</t>
  </si>
  <si>
    <t>Bag</t>
  </si>
  <si>
    <t>Dozen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</si>
  <si>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</si>
  <si>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</si>
  <si>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</si>
  <si>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</si>
  <si>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</si>
  <si>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</si>
  <si>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</si>
  <si>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</si>
  <si>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</si>
  <si>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</si>
  <si>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</si>
  <si>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</si>
  <si>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</si>
  <si>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</si>
  <si>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</si>
  <si>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</si>
  <si>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</si>
  <si>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</si>
  <si>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</si>
  <si>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</si>
  <si>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</si>
  <si>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</si>
  <si>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</si>
  <si>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</si>
  <si>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</si>
  <si>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</si>
  <si>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</si>
  <si>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</si>
  <si>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</si>
  <si>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</si>
  <si>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</si>
  <si>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</si>
  <si>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</si>
  <si>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</si>
  <si>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</si>
  <si>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</si>
  <si>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</si>
  <si>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</si>
  <si>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</si>
  <si>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</si>
  <si>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</si>
  <si>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</si>
  <si>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</si>
  <si>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</si>
  <si>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</si>
  <si>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</si>
  <si>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</si>
  <si>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</si>
  <si>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</si>
  <si>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</si>
  <si>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</si>
  <si>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</si>
  <si>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</si>
  <si>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</si>
  <si>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</si>
  <si>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</si>
  <si>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</si>
  <si>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</si>
  <si>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</si>
  <si>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</si>
  <si>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</si>
  <si>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</si>
  <si>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</si>
  <si>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</si>
  <si>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</si>
  <si>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</si>
  <si>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</si>
  <si>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</si>
  <si>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t>Notes</t>
  </si>
  <si>
    <t xml:space="preserve">Total </t>
  </si>
  <si>
    <t>Cost per Unit/Case</t>
  </si>
  <si>
    <t>NET 14 DAYS</t>
  </si>
  <si>
    <t>1/2 CUP 50 CT</t>
  </si>
  <si>
    <r>
      <t>CANTALOUPE CHUNK</t>
    </r>
    <r>
      <rPr>
        <sz val="11"/>
        <color rgb="FF000000"/>
        <rFont val="Calibri"/>
        <family val="2"/>
      </rPr>
      <t xml:space="preserve"> - 1/2 CUP 50 CT</t>
    </r>
    <r>
      <rPr>
        <b/>
        <sz val="11"/>
        <color indexed="8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PACKS, FRESHLY PREPACKAGED.  MUST BE PREWASHED AND FREE OF BLEMISHES.  BRIGHT IN COLOR/S.</t>
    </r>
  </si>
  <si>
    <r>
      <t xml:space="preserve">CLEMENTINES  - </t>
    </r>
    <r>
      <rPr>
        <sz val="11"/>
        <color theme="1"/>
        <rFont val="Calibri"/>
        <family val="2"/>
        <scheme val="minor"/>
      </rPr>
      <t>WHOLE FRESH CLEMENTINE.  PETITE, BRIGHT, DEEP ORANGE FLESH AND EASY TO PEEL.  FIRM, JUICY.  SWEET AND SEEDLESS.  APPROXIMATE PACK SIZE 15/2 LB</t>
    </r>
  </si>
  <si>
    <t>15 / 2 POUND</t>
  </si>
  <si>
    <r>
      <rPr>
        <b/>
        <sz val="11"/>
        <color rgb="FF000000"/>
        <rFont val="Calibri"/>
        <family val="2"/>
      </rPr>
      <t>MANGO CHUNK</t>
    </r>
    <r>
      <rPr>
        <sz val="11"/>
        <color indexed="8"/>
        <rFont val="Calibri"/>
        <family val="2"/>
      </rPr>
      <t xml:space="preserve"> - 1/2 CUP 50 CT - SNACK PACKS, CUT IN BITE SIZED CHUNKS, FRESHLY PREPACKAGED.  MUST BE PREWASHED AND FREE OF BLEMISHES.  BRIGHT IN COLOR/S.</t>
    </r>
  </si>
  <si>
    <t>96-120 COUNT</t>
  </si>
  <si>
    <r>
      <t xml:space="preserve">HONEY CRISP APPLES - </t>
    </r>
    <r>
      <rPr>
        <sz val="11"/>
        <color rgb="FF000000"/>
        <rFont val="Calibri"/>
        <family val="2"/>
      </rPr>
      <t xml:space="preserve"> FIRM, NO DECAY, WELL FORMED WITH GOOD COLOR. APPROXIMATELY 96-120 COUNT PER CASE</t>
    </r>
  </si>
  <si>
    <r>
      <t xml:space="preserve">GRAPEFRUIT WEDGES </t>
    </r>
    <r>
      <rPr>
        <sz val="11"/>
        <rFont val="Calibri"/>
        <family val="2"/>
        <scheme val="minor"/>
      </rPr>
      <t>- 1/2 CUP 50 CT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>SNACK PACKS, SLICED GRAPEFRUIT SNACK PACKS, FRESHLY PACKED AND BRIGHT IN COLOR, FRUIT FIRM, NO DISCOLORATION.  FREE FROM DECAY, NO PRESERVATIVES.</t>
    </r>
  </si>
  <si>
    <t xml:space="preserve"> 17 Week Quantity </t>
  </si>
  <si>
    <t xml:space="preserve">       Description                                                                    (DELIVERIES START 08/3/23 THRU 12/15/23)                                                    * Fall Break Oct 9-13; No Delivery this week
*Thanksgiving Break 11/20-24/23-No Deliveries                                                                Last delivery for December will be December 12, 2023</t>
  </si>
  <si>
    <t>80 COUNT</t>
  </si>
  <si>
    <r>
      <t>CARROTS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W/CHILI LIME SEASONING PACKET</t>
    </r>
    <r>
      <rPr>
        <sz val="11"/>
        <color rgb="FF000000"/>
        <rFont val="Calibri"/>
        <family val="2"/>
        <scheme val="minor"/>
      </rPr>
      <t xml:space="preserve">- SNACK PACKS OF WHOLE BABY CARROTS WITH A CHILI LIME SEASONING PACKET. CARROTS MUST BE  FIRM, CRISP.  FRESH, BRIGHT ORANGE COLOR. FREE FROM DECAY, NO PRESERVATIVES. MUST MEET 1/2 CUP VEGETABLE SERVING FOR THE CHILD NUTRITION PROGRAM.  PACKED APPROXIMATELY 75  SERVINGS PER CASE. </t>
    </r>
  </si>
  <si>
    <r>
      <t xml:space="preserve">BROCCOLI &amp; CARROT COINS - </t>
    </r>
    <r>
      <rPr>
        <sz val="11"/>
        <color rgb="FF000000"/>
        <rFont val="Calibri"/>
        <family val="2"/>
      </rPr>
      <t>CRISP, FIRM, FRESH, BROCCOLI FLORETTES AND BRIGHT ORANGE CARROT COINS. NO EVIDENCE OF DECAY. PACKED TO MEET 1/2 CUP VEGETABLE SERVING FOR THE CHILD NUTRITION PROGRAM.PACKED  APPROXIMATELY 80 COUNT CASE.</t>
    </r>
  </si>
  <si>
    <t>75 COUNT</t>
  </si>
  <si>
    <r>
      <t xml:space="preserve">CELERY AND GRAPE TOMATOES - </t>
    </r>
    <r>
      <rPr>
        <sz val="11"/>
        <color indexed="8"/>
        <rFont val="Calibri"/>
        <family val="2"/>
      </rPr>
      <t xml:space="preserve"> FIRM, FRESH STALKS OF CELERY AND FIRM, BRIGHT RED GRAPE TOMAOTES.  NO BRUISED OR SOFT SKIN ON TOMATOES. CELERY STALKS HAVE NOT BORWNING ON CUT ENDS.  APPROXIMATELY 96-120 COUNT CASE. NO EVIDENCE OF DECAY. MUST MEET 1/2 CUP VEGETABLE SERVING FOR THE CHILD NUTRITION PROGRAM. PACKED  APPROXIMATELY 80 COUNT CASE.</t>
    </r>
  </si>
  <si>
    <r>
      <rPr>
        <b/>
        <sz val="11"/>
        <color rgb="FF000000"/>
        <rFont val="Calibri"/>
        <family val="2"/>
      </rPr>
      <t xml:space="preserve">CANTALOUPE,HONEYDEW/PINEAPPLE CHUNKS </t>
    </r>
    <r>
      <rPr>
        <sz val="11"/>
        <color indexed="8"/>
        <rFont val="Calibri"/>
        <family val="2"/>
      </rPr>
      <t>-FRESH MELON AND PINEAPPLE CHUNKS. SHOULD BE BRIGHT IN</t>
    </r>
    <r>
      <rPr>
        <b/>
        <sz val="11"/>
        <color indexed="8"/>
        <rFont val="Calibri"/>
        <family val="2"/>
      </rPr>
      <t xml:space="preserve"> </t>
    </r>
    <r>
      <rPr>
        <sz val="11"/>
        <color rgb="FF000000"/>
        <rFont val="Calibri"/>
        <family val="2"/>
      </rPr>
      <t>COLOR. FIRM NOT MUSHY. NO EVIDENCE OF DECAY OR BROWNING. MUST MEET 1/2 CUP FRUIT SERVING FOR THE CHILD NUTRITION PROGRAM.  PACKED APPROXIMATELY 80  SERVINGS PER CASE.</t>
    </r>
  </si>
  <si>
    <r>
      <t xml:space="preserve">KIWI, SLICED - FRESH </t>
    </r>
    <r>
      <rPr>
        <sz val="11"/>
        <color rgb="FF000000"/>
        <rFont val="Calibri"/>
        <family val="2"/>
        <scheme val="minor"/>
      </rPr>
      <t>SLICED KIWI. SHOULD BE FIRM, BUT RIPE. BRIGHT GREEN COLOR. NO BRUISHED OR MUSHY FRUIT. MUST MEET 1/2 CUP FRUIT SERVING FOR THE CHILD NUTRITION PROGRAM.  PACKED APPROXIMATELY 80  SERVINGS PER CASE.</t>
    </r>
  </si>
  <si>
    <r>
      <rPr>
        <b/>
        <sz val="11"/>
        <color rgb="FF000000"/>
        <rFont val="Calibri"/>
        <family val="2"/>
      </rPr>
      <t>PINEAPPLE AND CANTALOUPE CHUNKS</t>
    </r>
    <r>
      <rPr>
        <sz val="11"/>
        <color rgb="FF000000"/>
        <rFont val="Calibri"/>
        <family val="2"/>
      </rPr>
      <t xml:space="preserve"> - FRESH MELON AND PINEAPPLE CHUNKS. SHOULD BE BRIGHT IN COLOR. FIRM NOT MUSHY. NO EVIDENCE OF DECAY OR BROWNING. MUST MEET 1/2 CUP FRUIT SERVING FOR THE CHILD NUTRITION PROGRAM.  PACKED APPROXIMATELY 80  SERVINGS PER CASE.</t>
    </r>
  </si>
  <si>
    <t>Cost per Serving</t>
  </si>
  <si>
    <t>Extended Total Preference Weighted Bid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</si>
</sst>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4"/>
      <color rgb="FF000000"/>
      <name val="Calibri"/>
      <family val="2"/>
      <scheme val="minor"/>
    </font>
    <font>
      <sz val="30"/>
      <color rgb="FF000000"/>
      <name val="Wide Latin"/>
      <family val="1"/>
    </font>
    <font>
      <b/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Calibri"/>
      <family val="2"/>
    </font>
    <font>
      <sz val="2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2" fillId="0" borderId="0"/>
    <xf numFmtId="0" fontId="36" fillId="7" borderId="6" applyNumberFormat="0" applyAlignment="0" applyProtection="0"/>
  </cellStyleXfs>
  <cellXfs count="117"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8" fontId="1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>
      <alignment horizontal="center" vertical="center" wrapText="1"/>
    </xf>
    <xf numFmtId="8" fontId="28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2" borderId="0" xfId="0" applyFill="1" applyAlignment="1">
      <alignment wrapText="1"/>
    </xf>
    <xf numFmtId="0" fontId="31" fillId="6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top" wrapText="1"/>
    </xf>
    <xf numFmtId="0" fontId="33" fillId="4" borderId="1" xfId="0" applyFont="1" applyFill="1" applyBorder="1" applyAlignment="1">
      <alignment horizontal="center" vertical="top" wrapText="1"/>
    </xf>
    <xf numFmtId="0" fontId="22" fillId="0" borderId="0" xfId="0" applyFont="1"/>
    <xf numFmtId="0" fontId="36" fillId="7" borderId="6" xfId="5"/>
    <xf numFmtId="0" fontId="0" fillId="0" borderId="0" xfId="0"/>
    <xf numFmtId="0" fontId="37" fillId="2" borderId="1" xfId="4" applyFont="1" applyFill="1" applyBorder="1" applyAlignment="1">
      <alignment horizontal="left" vertical="top" wrapText="1"/>
    </xf>
    <xf numFmtId="0" fontId="39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24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5" fillId="2" borderId="3" xfId="4" applyFont="1" applyFill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3" xfId="0" quotePrefix="1" applyFill="1" applyBorder="1" applyAlignment="1" applyProtection="1">
      <alignment horizontal="center" vertical="center" wrapText="1"/>
      <protection locked="0"/>
    </xf>
    <xf numFmtId="10" fontId="0" fillId="2" borderId="3" xfId="0" applyNumberForma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quotePrefix="1" applyFill="1" applyBorder="1" applyAlignment="1" applyProtection="1">
      <alignment horizontal="center" vertical="center" wrapText="1"/>
      <protection locked="0"/>
    </xf>
    <xf numFmtId="10" fontId="0" fillId="2" borderId="4" xfId="0" applyNumberFormat="1" applyFill="1" applyBorder="1" applyAlignment="1" applyProtection="1">
      <alignment horizontal="center" vertical="center" wrapText="1"/>
      <protection locked="0"/>
    </xf>
    <xf numFmtId="0" fontId="36" fillId="7" borderId="8" xfId="5" applyBorder="1"/>
    <xf numFmtId="164" fontId="14" fillId="2" borderId="4" xfId="0" applyNumberFormat="1" applyFont="1" applyFill="1" applyBorder="1" applyAlignment="1">
      <alignment horizontal="center" vertical="center" wrapText="1"/>
    </xf>
    <xf numFmtId="8" fontId="28" fillId="2" borderId="4" xfId="1" applyNumberFormat="1" applyFont="1" applyFill="1" applyBorder="1" applyAlignment="1" applyProtection="1">
      <alignment horizontal="center" vertical="center" wrapText="1"/>
    </xf>
    <xf numFmtId="164" fontId="4" fillId="2" borderId="4" xfId="1" applyNumberFormat="1" applyFont="1" applyFill="1" applyBorder="1" applyAlignment="1" applyProtection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7" xfId="0" quotePrefix="1" applyFill="1" applyBorder="1" applyAlignment="1" applyProtection="1">
      <alignment horizontal="center" vertical="center" wrapText="1"/>
      <protection locked="0"/>
    </xf>
    <xf numFmtId="10" fontId="0" fillId="2" borderId="7" xfId="0" applyNumberFormat="1" applyFill="1" applyBorder="1" applyAlignment="1" applyProtection="1">
      <alignment horizontal="center" vertical="center" wrapText="1"/>
      <protection locked="0"/>
    </xf>
    <xf numFmtId="0" fontId="36" fillId="7" borderId="7" xfId="5" applyBorder="1"/>
    <xf numFmtId="164" fontId="14" fillId="2" borderId="7" xfId="0" applyNumberFormat="1" applyFont="1" applyFill="1" applyBorder="1" applyAlignment="1">
      <alignment horizontal="center" vertical="center" wrapText="1"/>
    </xf>
    <xf numFmtId="8" fontId="28" fillId="2" borderId="7" xfId="1" applyNumberFormat="1" applyFont="1" applyFill="1" applyBorder="1" applyAlignment="1" applyProtection="1">
      <alignment horizontal="center" vertical="center" wrapText="1"/>
    </xf>
    <xf numFmtId="164" fontId="4" fillId="2" borderId="7" xfId="1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5" fillId="2" borderId="0" xfId="3" applyFont="1" applyFill="1" applyAlignment="1">
      <alignment horizontal="left" vertical="top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quotePrefix="1" applyFill="1" applyAlignment="1" applyProtection="1">
      <alignment horizontal="center" vertical="center" wrapText="1"/>
      <protection locked="0"/>
    </xf>
    <xf numFmtId="10" fontId="0" fillId="2" borderId="0" xfId="0" applyNumberFormat="1" applyFill="1" applyAlignment="1" applyProtection="1">
      <alignment horizontal="center" vertical="center" wrapText="1"/>
      <protection locked="0"/>
    </xf>
    <xf numFmtId="0" fontId="36" fillId="7" borderId="0" xfId="5" applyBorder="1"/>
    <xf numFmtId="164" fontId="14" fillId="2" borderId="0" xfId="0" applyNumberFormat="1" applyFont="1" applyFill="1" applyAlignment="1">
      <alignment horizontal="center" vertical="center" wrapText="1"/>
    </xf>
    <xf numFmtId="8" fontId="28" fillId="2" borderId="0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0" fontId="6" fillId="2" borderId="0" xfId="3" applyFont="1" applyFill="1" applyAlignment="1">
      <alignment horizontal="left" vertical="top" wrapText="1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wrapText="1"/>
    </xf>
    <xf numFmtId="0" fontId="34" fillId="0" borderId="5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28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6" fillId="7" borderId="6" xfId="5" applyNumberFormat="1" applyAlignment="1" applyProtection="1">
      <alignment horizontal="center" vertical="center"/>
      <protection locked="0"/>
    </xf>
  </cellXfs>
  <cellStyles count="6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Output" xfId="5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7745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ABE8CB-E39D-48FC-AECE-7C71C3651BBD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DCF208-0556-4056-8EE0-7FAA4FC27F2E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E4F2D0-1217-462F-964E-AD4E981C598B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14</xdr:row>
      <xdr:rowOff>800100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2DFA7D-E9C7-4726-950D-DB50C4D691E6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26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24B7018-FC2B-46C9-A9B5-F24E0CF97EA0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showWhiteSpace="0" view="pageLayout" topLeftCell="E7" zoomScale="87" zoomScaleNormal="100" zoomScaleSheetLayoutView="90" zoomScalePageLayoutView="87" workbookViewId="0">
      <selection activeCell="K8" sqref="K8"/>
    </sheetView>
  </sheetViews>
  <sheetFormatPr defaultColWidth="8" defaultRowHeight="15" customHeight="1" x14ac:dyDescent="0.35"/>
  <cols>
    <col min="1" max="2" width="9.81640625" style="16" customWidth="1"/>
    <col min="3" max="3" width="14.54296875" customWidth="1"/>
    <col min="4" max="4" width="47" customWidth="1"/>
    <col min="5" max="5" width="16.7265625" bestFit="1" customWidth="1"/>
    <col min="6" max="6" width="10.453125" customWidth="1"/>
    <col min="7" max="12" width="12.7265625" customWidth="1"/>
    <col min="13" max="13" width="16.7265625" customWidth="1"/>
    <col min="14" max="14" width="14.7265625" customWidth="1"/>
    <col min="15" max="16" width="15.1796875" customWidth="1"/>
    <col min="17" max="17" width="24" customWidth="1"/>
  </cols>
  <sheetData>
    <row r="1" spans="1:22" ht="31.5" customHeight="1" x14ac:dyDescent="0.8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22" ht="72.75" customHeight="1" x14ac:dyDescent="0.25">
      <c r="A2" s="7" t="s">
        <v>8</v>
      </c>
      <c r="B2" s="58" t="s">
        <v>91</v>
      </c>
      <c r="C2" s="7" t="s">
        <v>7</v>
      </c>
      <c r="D2" s="60" t="s">
        <v>92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13</v>
      </c>
      <c r="K2" s="6" t="s">
        <v>101</v>
      </c>
      <c r="L2" s="6" t="s">
        <v>81</v>
      </c>
      <c r="M2" s="6" t="s">
        <v>12</v>
      </c>
      <c r="N2" s="9" t="s">
        <v>15</v>
      </c>
      <c r="O2" s="6" t="s">
        <v>14</v>
      </c>
      <c r="P2" s="6" t="s">
        <v>102</v>
      </c>
      <c r="Q2" s="6" t="s">
        <v>79</v>
      </c>
    </row>
    <row r="3" spans="1:22" s="56" customFormat="1" ht="99.75" customHeight="1" x14ac:dyDescent="0.25">
      <c r="A3" s="53">
        <v>1453</v>
      </c>
      <c r="B3" s="11">
        <v>3000</v>
      </c>
      <c r="C3" s="5" t="s">
        <v>6</v>
      </c>
      <c r="D3" s="55" t="s">
        <v>95</v>
      </c>
      <c r="E3" s="45"/>
      <c r="F3" s="45" t="s">
        <v>82</v>
      </c>
      <c r="G3" s="45"/>
      <c r="H3" s="46"/>
      <c r="I3" s="45" t="s">
        <v>93</v>
      </c>
      <c r="J3" s="47">
        <v>0</v>
      </c>
      <c r="K3" s="110"/>
      <c r="L3" s="116"/>
      <c r="M3" s="48">
        <f>SUM(B3*L3)</f>
        <v>0</v>
      </c>
      <c r="N3" s="115">
        <v>0.05</v>
      </c>
      <c r="O3" s="50">
        <f>+SUM(M3*N3)</f>
        <v>0</v>
      </c>
      <c r="P3" s="50">
        <f>SUM(M3-O3)</f>
        <v>0</v>
      </c>
      <c r="Q3" s="45"/>
      <c r="R3" s="57"/>
      <c r="S3" s="57"/>
      <c r="T3" s="57"/>
      <c r="U3" s="57"/>
      <c r="V3" s="57"/>
    </row>
    <row r="4" spans="1:22" ht="105" customHeight="1" x14ac:dyDescent="0.25">
      <c r="A4" s="53">
        <v>1454</v>
      </c>
      <c r="B4" s="11">
        <v>3500</v>
      </c>
      <c r="C4" s="5" t="s">
        <v>6</v>
      </c>
      <c r="D4" s="67" t="s">
        <v>98</v>
      </c>
      <c r="E4" s="45"/>
      <c r="F4" s="45" t="s">
        <v>82</v>
      </c>
      <c r="G4" s="45"/>
      <c r="H4" s="46"/>
      <c r="I4" s="45" t="s">
        <v>93</v>
      </c>
      <c r="J4" s="47">
        <v>0</v>
      </c>
      <c r="K4" s="110"/>
      <c r="L4" s="116"/>
      <c r="M4" s="48">
        <f t="shared" ref="M4:M8" si="0">SUM(B4*L4)</f>
        <v>0</v>
      </c>
      <c r="N4" s="115">
        <v>0.05</v>
      </c>
      <c r="O4" s="50">
        <f t="shared" ref="O4:O8" si="1">+SUM(M4*N4)</f>
        <v>0</v>
      </c>
      <c r="P4" s="50">
        <f t="shared" ref="P4:P8" si="2">SUM(M4-O4)</f>
        <v>0</v>
      </c>
      <c r="Q4" s="45"/>
    </row>
    <row r="5" spans="1:22" ht="126" customHeight="1" x14ac:dyDescent="0.25">
      <c r="A5" s="65">
        <v>1457</v>
      </c>
      <c r="B5" s="12">
        <v>5000</v>
      </c>
      <c r="C5" s="5" t="s">
        <v>6</v>
      </c>
      <c r="D5" s="66" t="s">
        <v>94</v>
      </c>
      <c r="E5" s="45"/>
      <c r="F5" s="45" t="s">
        <v>82</v>
      </c>
      <c r="G5" s="45"/>
      <c r="H5" s="46"/>
      <c r="I5" s="45" t="s">
        <v>96</v>
      </c>
      <c r="J5" s="47">
        <v>0</v>
      </c>
      <c r="K5" s="110"/>
      <c r="L5" s="116"/>
      <c r="M5" s="48">
        <f t="shared" si="0"/>
        <v>0</v>
      </c>
      <c r="N5" s="115">
        <v>0.05</v>
      </c>
      <c r="O5" s="50">
        <f t="shared" si="1"/>
        <v>0</v>
      </c>
      <c r="P5" s="50">
        <f t="shared" si="2"/>
        <v>0</v>
      </c>
      <c r="Q5" s="45"/>
    </row>
    <row r="6" spans="1:22" ht="148.5" customHeight="1" x14ac:dyDescent="0.25">
      <c r="A6" s="53">
        <v>1459</v>
      </c>
      <c r="B6" s="11">
        <v>3000</v>
      </c>
      <c r="C6" s="5" t="s">
        <v>6</v>
      </c>
      <c r="D6" s="44" t="s">
        <v>97</v>
      </c>
      <c r="E6" s="45"/>
      <c r="F6" s="45" t="s">
        <v>82</v>
      </c>
      <c r="G6" s="45"/>
      <c r="H6" s="46"/>
      <c r="I6" s="45" t="s">
        <v>93</v>
      </c>
      <c r="J6" s="47">
        <v>0</v>
      </c>
      <c r="K6" s="110"/>
      <c r="L6" s="116"/>
      <c r="M6" s="48">
        <f t="shared" si="0"/>
        <v>0</v>
      </c>
      <c r="N6" s="115">
        <v>0.05</v>
      </c>
      <c r="O6" s="50">
        <f t="shared" si="1"/>
        <v>0</v>
      </c>
      <c r="P6" s="50">
        <f t="shared" si="2"/>
        <v>0</v>
      </c>
      <c r="Q6" s="45"/>
    </row>
    <row r="7" spans="1:22" ht="106.5" customHeight="1" x14ac:dyDescent="0.25">
      <c r="A7" s="5">
        <v>1460</v>
      </c>
      <c r="B7" s="11">
        <v>3500</v>
      </c>
      <c r="C7" s="5" t="s">
        <v>6</v>
      </c>
      <c r="D7" s="68" t="s">
        <v>99</v>
      </c>
      <c r="E7" s="45"/>
      <c r="F7" s="45" t="s">
        <v>82</v>
      </c>
      <c r="G7" s="45"/>
      <c r="H7" s="46"/>
      <c r="I7" s="45" t="s">
        <v>93</v>
      </c>
      <c r="J7" s="47">
        <v>0</v>
      </c>
      <c r="K7" s="110"/>
      <c r="L7" s="116"/>
      <c r="M7" s="48">
        <f t="shared" si="0"/>
        <v>0</v>
      </c>
      <c r="N7" s="115">
        <v>0.05</v>
      </c>
      <c r="O7" s="50">
        <f t="shared" si="1"/>
        <v>0</v>
      </c>
      <c r="P7" s="50">
        <f t="shared" si="2"/>
        <v>0</v>
      </c>
      <c r="Q7" s="45"/>
    </row>
    <row r="8" spans="1:22" ht="104.25" customHeight="1" thickBot="1" x14ac:dyDescent="0.3">
      <c r="A8" s="69">
        <v>1462</v>
      </c>
      <c r="B8" s="70">
        <v>4000</v>
      </c>
      <c r="C8" s="71" t="s">
        <v>6</v>
      </c>
      <c r="D8" s="72" t="s">
        <v>100</v>
      </c>
      <c r="E8" s="73"/>
      <c r="F8" s="73" t="s">
        <v>82</v>
      </c>
      <c r="G8" s="73"/>
      <c r="H8" s="74"/>
      <c r="I8" s="73" t="s">
        <v>93</v>
      </c>
      <c r="J8" s="75">
        <v>0</v>
      </c>
      <c r="K8" s="110"/>
      <c r="L8" s="116"/>
      <c r="M8" s="48">
        <f t="shared" si="0"/>
        <v>0</v>
      </c>
      <c r="N8" s="115">
        <v>0.05</v>
      </c>
      <c r="O8" s="50">
        <f t="shared" si="1"/>
        <v>0</v>
      </c>
      <c r="P8" s="50">
        <f t="shared" si="2"/>
        <v>0</v>
      </c>
      <c r="Q8" s="73"/>
    </row>
    <row r="9" spans="1:22" ht="75" customHeight="1" x14ac:dyDescent="0.35">
      <c r="A9" s="87"/>
      <c r="B9" s="88"/>
      <c r="C9" s="89"/>
      <c r="D9" s="90"/>
      <c r="E9" s="91"/>
      <c r="F9" s="91"/>
      <c r="G9" s="91"/>
      <c r="H9" s="92"/>
      <c r="I9" s="91"/>
      <c r="J9" s="93"/>
      <c r="K9" s="93"/>
      <c r="L9" s="94"/>
      <c r="M9" s="95"/>
      <c r="N9" s="96"/>
      <c r="O9" s="97"/>
      <c r="P9" s="97"/>
      <c r="Q9" s="91"/>
    </row>
    <row r="10" spans="1:22" ht="75" customHeight="1" x14ac:dyDescent="0.35">
      <c r="A10" s="98"/>
      <c r="B10" s="99"/>
      <c r="C10" s="100"/>
      <c r="D10" s="101"/>
      <c r="E10" s="102"/>
      <c r="F10" s="102"/>
      <c r="G10" s="102"/>
      <c r="H10" s="103"/>
      <c r="I10" s="102"/>
      <c r="J10" s="104"/>
      <c r="K10" s="104"/>
      <c r="L10" s="105"/>
      <c r="M10" s="106"/>
      <c r="N10" s="107"/>
      <c r="O10" s="108"/>
      <c r="P10" s="108"/>
      <c r="Q10" s="102"/>
    </row>
    <row r="11" spans="1:22" ht="75" customHeight="1" x14ac:dyDescent="0.35">
      <c r="A11" s="98"/>
      <c r="B11" s="99"/>
      <c r="C11" s="100"/>
      <c r="D11" s="109"/>
      <c r="E11" s="102"/>
      <c r="F11" s="102"/>
      <c r="G11" s="102"/>
      <c r="H11" s="103"/>
      <c r="I11" s="102"/>
      <c r="J11" s="104"/>
      <c r="K11" s="104"/>
      <c r="L11" s="105"/>
      <c r="M11" s="106"/>
      <c r="N11" s="107"/>
      <c r="O11" s="108"/>
      <c r="P11" s="108"/>
      <c r="Q11" s="102"/>
    </row>
    <row r="12" spans="1:22" ht="75" customHeight="1" x14ac:dyDescent="0.35">
      <c r="A12" s="76"/>
      <c r="B12" s="77"/>
      <c r="C12" s="78"/>
      <c r="D12" s="79"/>
      <c r="E12" s="80"/>
      <c r="F12" s="80"/>
      <c r="G12" s="80"/>
      <c r="H12" s="81"/>
      <c r="I12" s="80"/>
      <c r="J12" s="82"/>
      <c r="K12" s="104"/>
      <c r="L12" s="83"/>
      <c r="M12" s="84"/>
      <c r="N12" s="85"/>
      <c r="O12" s="86"/>
      <c r="P12" s="86"/>
      <c r="Q12" s="80"/>
    </row>
    <row r="13" spans="1:22" ht="75" customHeight="1" x14ac:dyDescent="0.35">
      <c r="A13" s="5"/>
      <c r="B13" s="11"/>
      <c r="C13" s="5"/>
      <c r="D13" s="30"/>
      <c r="E13" s="45"/>
      <c r="F13" s="45"/>
      <c r="G13" s="45"/>
      <c r="H13" s="46"/>
      <c r="I13" s="45"/>
      <c r="J13" s="47"/>
      <c r="K13" s="104"/>
      <c r="L13" s="62"/>
      <c r="M13" s="48"/>
      <c r="N13" s="49"/>
      <c r="O13" s="50"/>
      <c r="P13" s="50"/>
      <c r="Q13" s="45"/>
    </row>
    <row r="14" spans="1:22" s="56" customFormat="1" ht="75" customHeight="1" x14ac:dyDescent="0.35">
      <c r="A14" s="53"/>
      <c r="B14" s="11"/>
      <c r="C14" s="5"/>
      <c r="D14" s="59"/>
      <c r="E14" s="45"/>
      <c r="F14" s="45"/>
      <c r="G14" s="45"/>
      <c r="H14" s="46"/>
      <c r="I14" s="45"/>
      <c r="J14" s="47"/>
      <c r="K14" s="104"/>
      <c r="L14" s="62"/>
      <c r="M14" s="48"/>
      <c r="N14" s="49"/>
      <c r="O14" s="50"/>
      <c r="P14" s="50"/>
      <c r="Q14" s="45"/>
      <c r="R14" s="57"/>
      <c r="S14" s="57"/>
      <c r="T14" s="57"/>
      <c r="U14" s="57"/>
      <c r="V14" s="57"/>
    </row>
    <row r="15" spans="1:22" ht="75" customHeight="1" x14ac:dyDescent="0.35">
      <c r="A15" s="5"/>
      <c r="B15" s="12"/>
      <c r="C15" s="5"/>
      <c r="D15" s="54"/>
      <c r="E15" s="45"/>
      <c r="F15" s="45"/>
      <c r="G15" s="45"/>
      <c r="H15" s="46"/>
      <c r="I15" s="45"/>
      <c r="J15" s="47"/>
      <c r="K15" s="104"/>
      <c r="L15" s="62"/>
      <c r="M15" s="48"/>
      <c r="N15" s="49"/>
      <c r="O15" s="50"/>
      <c r="P15" s="50"/>
      <c r="Q15" s="45"/>
    </row>
    <row r="16" spans="1:22" ht="75" customHeight="1" x14ac:dyDescent="0.35">
      <c r="A16" s="53"/>
      <c r="B16" s="11"/>
      <c r="C16" s="5"/>
      <c r="D16" s="52"/>
      <c r="E16" s="45"/>
      <c r="F16" s="45"/>
      <c r="G16" s="45"/>
      <c r="H16" s="46"/>
      <c r="I16" s="45"/>
      <c r="J16" s="47"/>
      <c r="K16" s="104"/>
      <c r="L16" s="62"/>
      <c r="M16" s="48"/>
      <c r="N16" s="49"/>
      <c r="O16" s="50"/>
      <c r="P16" s="50"/>
      <c r="Q16" s="45"/>
    </row>
    <row r="17" spans="1:17" ht="75" customHeight="1" x14ac:dyDescent="0.35">
      <c r="A17" s="53"/>
      <c r="B17" s="11"/>
      <c r="C17" s="5"/>
      <c r="D17" s="52"/>
      <c r="E17" s="45"/>
      <c r="F17" s="45"/>
      <c r="G17" s="45"/>
      <c r="H17" s="46"/>
      <c r="I17" s="45"/>
      <c r="J17" s="47"/>
      <c r="K17" s="104"/>
      <c r="L17" s="62"/>
      <c r="M17" s="48"/>
      <c r="N17" s="49"/>
      <c r="O17" s="50"/>
      <c r="P17" s="50"/>
      <c r="Q17" s="45"/>
    </row>
    <row r="18" spans="1:17" ht="75" customHeight="1" x14ac:dyDescent="0.35">
      <c r="A18" s="53"/>
      <c r="B18" s="11"/>
      <c r="C18" s="5"/>
      <c r="D18" s="55"/>
      <c r="E18" s="45"/>
      <c r="F18" s="45"/>
      <c r="G18" s="45"/>
      <c r="H18" s="46"/>
      <c r="I18" s="45"/>
      <c r="J18" s="47"/>
      <c r="K18" s="104"/>
      <c r="L18" s="62"/>
      <c r="M18" s="48"/>
      <c r="N18" s="49"/>
      <c r="O18" s="50"/>
      <c r="P18" s="50"/>
      <c r="Q18" s="45"/>
    </row>
    <row r="19" spans="1:17" ht="75" customHeight="1" x14ac:dyDescent="0.35">
      <c r="A19" s="5"/>
      <c r="B19" s="11"/>
      <c r="C19" s="5"/>
      <c r="D19" s="44"/>
      <c r="E19" s="45"/>
      <c r="F19" s="45"/>
      <c r="G19" s="45"/>
      <c r="H19" s="46"/>
      <c r="I19" s="45"/>
      <c r="J19" s="47"/>
      <c r="K19" s="104"/>
      <c r="L19" s="62"/>
      <c r="M19" s="48"/>
      <c r="N19" s="49"/>
      <c r="O19" s="50"/>
      <c r="P19" s="50"/>
      <c r="Q19" s="45"/>
    </row>
    <row r="20" spans="1:17" ht="75" customHeight="1" x14ac:dyDescent="0.35">
      <c r="A20" s="51"/>
      <c r="B20" s="11"/>
      <c r="C20" s="5"/>
      <c r="D20" s="54"/>
      <c r="E20" s="45"/>
      <c r="F20" s="45"/>
      <c r="G20" s="45"/>
      <c r="H20" s="46"/>
      <c r="I20" s="45"/>
      <c r="J20" s="47"/>
      <c r="K20" s="104"/>
      <c r="L20" s="62"/>
      <c r="M20" s="48"/>
      <c r="N20" s="49"/>
      <c r="O20" s="50"/>
      <c r="P20" s="50"/>
      <c r="Q20" s="45"/>
    </row>
    <row r="21" spans="1:17" ht="75" customHeight="1" x14ac:dyDescent="0.35">
      <c r="A21" s="53">
        <v>1805</v>
      </c>
      <c r="B21" s="11">
        <f>ROUNDUP((2*50000)/130,-2)</f>
        <v>800</v>
      </c>
      <c r="C21" s="5" t="s">
        <v>6</v>
      </c>
      <c r="D21" s="55" t="s">
        <v>89</v>
      </c>
      <c r="E21" s="45"/>
      <c r="F21" s="45" t="s">
        <v>82</v>
      </c>
      <c r="G21" s="45"/>
      <c r="H21" s="46"/>
      <c r="I21" s="45" t="s">
        <v>88</v>
      </c>
      <c r="J21" s="47">
        <v>0</v>
      </c>
      <c r="K21" s="104"/>
      <c r="L21" s="62"/>
      <c r="M21" s="48">
        <f>SUM(B21*L21)</f>
        <v>0</v>
      </c>
      <c r="N21" s="49">
        <f t="shared" ref="N21:N26" si="3">SUM(J21*M21)*0.05</f>
        <v>0</v>
      </c>
      <c r="O21" s="50">
        <f t="shared" ref="O21:P25" si="4">+SUM(L21-M21)</f>
        <v>0</v>
      </c>
      <c r="P21" s="50">
        <f t="shared" si="4"/>
        <v>0</v>
      </c>
      <c r="Q21" s="45"/>
    </row>
    <row r="22" spans="1:17" ht="75" customHeight="1" x14ac:dyDescent="0.35">
      <c r="A22" s="53">
        <v>1806</v>
      </c>
      <c r="B22" s="11">
        <f>ROUNDUP((1*50000)/15,-2)</f>
        <v>3400</v>
      </c>
      <c r="C22" s="5" t="s">
        <v>19</v>
      </c>
      <c r="D22" s="54" t="s">
        <v>85</v>
      </c>
      <c r="E22" s="45"/>
      <c r="F22" s="45" t="s">
        <v>82</v>
      </c>
      <c r="G22" s="45"/>
      <c r="H22" s="46"/>
      <c r="I22" s="45" t="s">
        <v>86</v>
      </c>
      <c r="J22" s="47">
        <v>0</v>
      </c>
      <c r="K22" s="104"/>
      <c r="L22" s="62"/>
      <c r="M22" s="48">
        <f>SUM(B22*L22)</f>
        <v>0</v>
      </c>
      <c r="N22" s="49">
        <f t="shared" si="3"/>
        <v>0</v>
      </c>
      <c r="O22" s="50">
        <f t="shared" si="4"/>
        <v>0</v>
      </c>
      <c r="P22" s="50">
        <f t="shared" si="4"/>
        <v>0</v>
      </c>
      <c r="Q22" s="45"/>
    </row>
    <row r="23" spans="1:17" ht="75" customHeight="1" x14ac:dyDescent="0.35">
      <c r="A23" s="53">
        <v>1814</v>
      </c>
      <c r="B23" s="11">
        <f>ROUNDUP((2*50000)/50,0)</f>
        <v>2000</v>
      </c>
      <c r="C23" s="5" t="s">
        <v>6</v>
      </c>
      <c r="D23" s="64" t="s">
        <v>90</v>
      </c>
      <c r="E23" s="45"/>
      <c r="F23" s="45" t="s">
        <v>82</v>
      </c>
      <c r="G23" s="45"/>
      <c r="H23" s="46"/>
      <c r="I23" s="45" t="s">
        <v>83</v>
      </c>
      <c r="J23" s="47">
        <v>0</v>
      </c>
      <c r="K23" s="104"/>
      <c r="L23" s="62"/>
      <c r="M23" s="48">
        <f>SUM(B23*L23)</f>
        <v>0</v>
      </c>
      <c r="N23" s="49">
        <f t="shared" si="3"/>
        <v>0</v>
      </c>
      <c r="O23" s="50">
        <f t="shared" si="4"/>
        <v>0</v>
      </c>
      <c r="P23" s="50">
        <f t="shared" si="4"/>
        <v>0</v>
      </c>
      <c r="Q23" s="45"/>
    </row>
    <row r="24" spans="1:17" ht="75" customHeight="1" x14ac:dyDescent="0.35">
      <c r="A24" s="53">
        <v>1835</v>
      </c>
      <c r="B24" s="11">
        <f>ROUNDUP((2*50000)/50,0)</f>
        <v>2000</v>
      </c>
      <c r="C24" s="5" t="s">
        <v>6</v>
      </c>
      <c r="D24" s="52" t="s">
        <v>87</v>
      </c>
      <c r="E24" s="45"/>
      <c r="F24" s="45" t="s">
        <v>82</v>
      </c>
      <c r="G24" s="45"/>
      <c r="H24" s="46"/>
      <c r="I24" s="45" t="s">
        <v>83</v>
      </c>
      <c r="J24" s="47">
        <v>0</v>
      </c>
      <c r="K24" s="104"/>
      <c r="L24" s="62"/>
      <c r="M24" s="48">
        <f>SUM(B24*L24)</f>
        <v>0</v>
      </c>
      <c r="N24" s="49">
        <f t="shared" si="3"/>
        <v>0</v>
      </c>
      <c r="O24" s="50">
        <f t="shared" si="4"/>
        <v>0</v>
      </c>
      <c r="P24" s="50">
        <f t="shared" si="4"/>
        <v>0</v>
      </c>
      <c r="Q24" s="45"/>
    </row>
    <row r="25" spans="1:17" ht="75" customHeight="1" x14ac:dyDescent="0.35">
      <c r="A25" s="53">
        <v>1836</v>
      </c>
      <c r="B25" s="11">
        <f>ROUNDUP((2*50000)/50,0)</f>
        <v>2000</v>
      </c>
      <c r="C25" s="5" t="s">
        <v>6</v>
      </c>
      <c r="D25" s="55" t="s">
        <v>84</v>
      </c>
      <c r="E25" s="45"/>
      <c r="F25" s="45" t="s">
        <v>82</v>
      </c>
      <c r="G25" s="45"/>
      <c r="H25" s="46"/>
      <c r="I25" s="45" t="s">
        <v>83</v>
      </c>
      <c r="J25" s="47">
        <v>0</v>
      </c>
      <c r="K25" s="104"/>
      <c r="L25" s="62"/>
      <c r="M25" s="48">
        <f>SUM(B25*L25)</f>
        <v>0</v>
      </c>
      <c r="N25" s="49">
        <f t="shared" si="3"/>
        <v>0</v>
      </c>
      <c r="O25" s="50">
        <f t="shared" si="4"/>
        <v>0</v>
      </c>
      <c r="P25" s="50">
        <f t="shared" si="4"/>
        <v>0</v>
      </c>
      <c r="Q25" s="45"/>
    </row>
    <row r="26" spans="1:17" ht="15" customHeight="1" x14ac:dyDescent="0.25">
      <c r="A26" s="39" t="s">
        <v>80</v>
      </c>
      <c r="B26" s="40"/>
      <c r="C26" s="41"/>
      <c r="D26" s="41"/>
      <c r="E26" s="42"/>
      <c r="F26" s="41"/>
      <c r="G26" s="41"/>
      <c r="H26" s="41"/>
      <c r="I26" s="41"/>
      <c r="J26" s="41"/>
      <c r="K26" s="41"/>
      <c r="L26" s="43"/>
      <c r="M26" s="36">
        <f>SUM(M3:M25)</f>
        <v>0</v>
      </c>
      <c r="N26" s="37">
        <f t="shared" si="3"/>
        <v>0</v>
      </c>
      <c r="O26" s="36">
        <f>SUM(O3:O25)</f>
        <v>0</v>
      </c>
      <c r="P26" s="36">
        <f>SUM(P3:P25)</f>
        <v>0</v>
      </c>
      <c r="Q26" s="38"/>
    </row>
    <row r="27" spans="1:17" ht="35.25" customHeight="1" x14ac:dyDescent="0.5">
      <c r="C27" s="112"/>
      <c r="D27" s="112"/>
      <c r="E27" s="112"/>
      <c r="F27" s="112"/>
      <c r="G27" s="112"/>
      <c r="H27" s="112"/>
      <c r="I27" s="112"/>
    </row>
    <row r="28" spans="1:17" ht="15" customHeight="1" x14ac:dyDescent="0.35">
      <c r="J28" s="63"/>
      <c r="K28" s="63"/>
      <c r="L28" s="63"/>
      <c r="M28" s="63"/>
      <c r="N28" s="63"/>
      <c r="O28" s="63"/>
      <c r="P28" s="63"/>
    </row>
    <row r="29" spans="1:17" ht="15" customHeight="1" x14ac:dyDescent="0.35">
      <c r="A29" s="61"/>
      <c r="J29" s="63"/>
      <c r="K29" s="63"/>
      <c r="L29" s="63"/>
      <c r="M29" s="63"/>
      <c r="N29" s="63"/>
      <c r="O29" s="63"/>
      <c r="P29" s="63"/>
    </row>
  </sheetData>
  <sheetProtection algorithmName="SHA-512" hashValue="T1MF1zYuShNZmNoy6bi3WeLwLnaflzDZS/aiyNGrn+UP4MrBqfLBZsVlWrjCmpugs5w0Fl0Z1TLhCX4ZcZnqyQ==" saltValue="uHQiMyyY9Vnjd4TYNbddqg==" spinCount="100000" sheet="1" objects="1" scenarios="1" selectLockedCells="1"/>
  <sortState xmlns:xlrd2="http://schemas.microsoft.com/office/spreadsheetml/2017/richdata2" ref="A3:Q26">
    <sortCondition ref="A3:A26"/>
  </sortState>
  <mergeCells count="2">
    <mergeCell ref="A1:Q1"/>
    <mergeCell ref="C27:I27"/>
  </mergeCells>
  <phoneticPr fontId="40" type="noConversion"/>
  <pageMargins left="0.25" right="0.25" top="0.75" bottom="0.75" header="0.3" footer="0.3"/>
  <pageSetup scale="43" fitToHeight="0" orientation="landscape" r:id="rId1"/>
  <headerFooter>
    <oddHeader>&amp;C&amp;"Arial,Bold"&amp;14MEMPHIS-SHELBY COUNTY BOARD OF EDUCATION (MSCBE) 
Division of Nutrition Services
2023 Direct to Schools II BID
1st Semester (August 1, 2023- December 15, 2023)</oddHeader>
  </headerFooter>
  <rowBreaks count="2" manualBreakCount="2">
    <brk id="11" max="19" man="1"/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5" x14ac:dyDescent="0.25"/>
  <cols>
    <col min="2" max="5" width="12.7265625" customWidth="1"/>
    <col min="6" max="6" width="32.7265625" customWidth="1"/>
  </cols>
  <sheetData>
    <row r="1" spans="1:15" ht="18.5" x14ac:dyDescent="0.45">
      <c r="A1" s="1"/>
      <c r="B1" s="2"/>
      <c r="C1" s="2"/>
      <c r="D1" s="2"/>
      <c r="E1" s="2"/>
      <c r="F1" s="3"/>
      <c r="G1" s="1"/>
      <c r="H1" s="1"/>
    </row>
    <row r="2" spans="1:15" ht="19" thickBot="1" x14ac:dyDescent="0.5">
      <c r="A2" s="1"/>
      <c r="B2" s="2"/>
      <c r="C2" s="2"/>
      <c r="D2" s="2"/>
      <c r="E2" s="2"/>
      <c r="F2" s="3"/>
      <c r="G2" s="1"/>
      <c r="H2" s="1"/>
    </row>
    <row r="3" spans="1:15" ht="31.5" thickBot="1" x14ac:dyDescent="0.4">
      <c r="A3" s="4"/>
      <c r="B3" s="7" t="s">
        <v>8</v>
      </c>
      <c r="C3" s="7" t="s">
        <v>16</v>
      </c>
      <c r="D3" s="7" t="s">
        <v>11</v>
      </c>
      <c r="E3" s="8" t="s">
        <v>7</v>
      </c>
      <c r="F3" s="15" t="s">
        <v>0</v>
      </c>
      <c r="G3" s="4"/>
      <c r="H3" s="4"/>
    </row>
    <row r="4" spans="1:15" ht="58" x14ac:dyDescent="0.25">
      <c r="B4" s="5">
        <v>1137</v>
      </c>
      <c r="C4" s="11">
        <v>7440</v>
      </c>
      <c r="D4" s="14">
        <f>(C4/12)</f>
        <v>620</v>
      </c>
      <c r="E4" s="5" t="s">
        <v>6</v>
      </c>
      <c r="F4" s="20" t="s">
        <v>22</v>
      </c>
      <c r="O4" s="10"/>
    </row>
    <row r="5" spans="1:15" ht="72.5" x14ac:dyDescent="0.25">
      <c r="B5" s="5">
        <v>1138</v>
      </c>
      <c r="C5" s="11">
        <v>6000</v>
      </c>
      <c r="D5" s="14">
        <f t="shared" ref="D5:D34" si="0">(C5/12)</f>
        <v>500</v>
      </c>
      <c r="E5" s="5" t="s">
        <v>6</v>
      </c>
      <c r="F5" s="20" t="s">
        <v>23</v>
      </c>
    </row>
    <row r="6" spans="1:15" ht="72.5" x14ac:dyDescent="0.25">
      <c r="B6" s="5">
        <v>1146</v>
      </c>
      <c r="C6" s="11">
        <v>1500</v>
      </c>
      <c r="D6" s="14">
        <f t="shared" si="0"/>
        <v>125</v>
      </c>
      <c r="E6" s="5" t="s">
        <v>6</v>
      </c>
      <c r="F6" s="20" t="s">
        <v>24</v>
      </c>
    </row>
    <row r="7" spans="1:15" ht="54.75" customHeight="1" x14ac:dyDescent="0.25">
      <c r="B7" s="25">
        <v>1155</v>
      </c>
      <c r="C7" s="11">
        <v>700</v>
      </c>
      <c r="D7" s="14">
        <f t="shared" si="0"/>
        <v>58.333333333333336</v>
      </c>
      <c r="E7" s="5" t="s">
        <v>6</v>
      </c>
      <c r="F7" s="26" t="s">
        <v>51</v>
      </c>
    </row>
    <row r="8" spans="1:15" ht="58" x14ac:dyDescent="0.25">
      <c r="B8" s="5">
        <v>1156</v>
      </c>
      <c r="C8" s="11">
        <v>300</v>
      </c>
      <c r="D8" s="14">
        <f t="shared" si="0"/>
        <v>25</v>
      </c>
      <c r="E8" s="5" t="s">
        <v>10</v>
      </c>
      <c r="F8" s="20" t="s">
        <v>26</v>
      </c>
    </row>
    <row r="9" spans="1:15" ht="43.5" x14ac:dyDescent="0.25">
      <c r="B9" s="5">
        <v>1158</v>
      </c>
      <c r="C9" s="11">
        <v>6080</v>
      </c>
      <c r="D9" s="14">
        <f t="shared" si="0"/>
        <v>506.66666666666669</v>
      </c>
      <c r="E9" s="5" t="s">
        <v>6</v>
      </c>
      <c r="F9" s="20" t="s">
        <v>28</v>
      </c>
    </row>
    <row r="10" spans="1:15" ht="58" x14ac:dyDescent="0.25">
      <c r="B10" s="5">
        <v>1166</v>
      </c>
      <c r="C10" s="11">
        <v>2350</v>
      </c>
      <c r="D10" s="14">
        <f t="shared" si="0"/>
        <v>195.83333333333334</v>
      </c>
      <c r="E10" s="5" t="s">
        <v>6</v>
      </c>
      <c r="F10" s="20" t="s">
        <v>29</v>
      </c>
    </row>
    <row r="11" spans="1:15" ht="87" x14ac:dyDescent="0.25">
      <c r="B11" s="5">
        <v>1428</v>
      </c>
      <c r="C11" s="11">
        <v>1000</v>
      </c>
      <c r="D11" s="14">
        <f t="shared" si="0"/>
        <v>83.333333333333329</v>
      </c>
      <c r="E11" s="5" t="s">
        <v>9</v>
      </c>
      <c r="F11" s="20" t="s">
        <v>30</v>
      </c>
    </row>
    <row r="12" spans="1:15" ht="87" x14ac:dyDescent="0.25">
      <c r="B12" s="5">
        <v>1438</v>
      </c>
      <c r="C12" s="11">
        <v>2000</v>
      </c>
      <c r="D12" s="14">
        <f t="shared" si="0"/>
        <v>166.66666666666666</v>
      </c>
      <c r="E12" s="5" t="s">
        <v>9</v>
      </c>
      <c r="F12" s="21" t="s">
        <v>20</v>
      </c>
    </row>
    <row r="13" spans="1:15" ht="72.5" x14ac:dyDescent="0.25">
      <c r="B13" s="5">
        <v>1442</v>
      </c>
      <c r="C13" s="11">
        <v>2000</v>
      </c>
      <c r="D13" s="14">
        <f t="shared" si="0"/>
        <v>166.66666666666666</v>
      </c>
      <c r="E13" s="5" t="s">
        <v>9</v>
      </c>
      <c r="F13" s="20" t="s">
        <v>31</v>
      </c>
    </row>
    <row r="14" spans="1:15" ht="116" x14ac:dyDescent="0.25">
      <c r="B14" s="22">
        <v>1449</v>
      </c>
      <c r="C14" s="11">
        <v>3000</v>
      </c>
      <c r="D14" s="14">
        <f t="shared" si="0"/>
        <v>250</v>
      </c>
      <c r="E14" s="5" t="s">
        <v>18</v>
      </c>
      <c r="F14" s="29" t="s">
        <v>55</v>
      </c>
    </row>
    <row r="15" spans="1:15" ht="58" x14ac:dyDescent="0.25">
      <c r="B15" s="5">
        <v>1455</v>
      </c>
      <c r="C15" s="11">
        <v>6000</v>
      </c>
      <c r="D15" s="14">
        <f t="shared" si="0"/>
        <v>500</v>
      </c>
      <c r="E15" s="5" t="s">
        <v>6</v>
      </c>
      <c r="F15" s="20" t="s">
        <v>32</v>
      </c>
    </row>
    <row r="16" spans="1:15" ht="58" x14ac:dyDescent="0.25">
      <c r="B16" s="5">
        <v>1464</v>
      </c>
      <c r="C16" s="11">
        <v>450</v>
      </c>
      <c r="D16" s="14">
        <f t="shared" si="0"/>
        <v>37.5</v>
      </c>
      <c r="E16" s="5" t="s">
        <v>9</v>
      </c>
      <c r="F16" s="20" t="s">
        <v>38</v>
      </c>
    </row>
    <row r="17" spans="2:6" ht="58" x14ac:dyDescent="0.25">
      <c r="B17" s="5">
        <v>1465</v>
      </c>
      <c r="C17" s="11">
        <v>650</v>
      </c>
      <c r="D17" s="14">
        <f t="shared" si="0"/>
        <v>54.166666666666664</v>
      </c>
      <c r="E17" s="5" t="s">
        <v>9</v>
      </c>
      <c r="F17" s="20" t="s">
        <v>39</v>
      </c>
    </row>
    <row r="18" spans="2:6" ht="72.5" x14ac:dyDescent="0.25">
      <c r="B18" s="22">
        <v>1472</v>
      </c>
      <c r="C18" s="11">
        <v>2500</v>
      </c>
      <c r="D18" s="14">
        <f t="shared" si="0"/>
        <v>208.33333333333334</v>
      </c>
      <c r="E18" s="5" t="s">
        <v>6</v>
      </c>
      <c r="F18" s="20" t="s">
        <v>54</v>
      </c>
    </row>
    <row r="19" spans="2:6" ht="43.5" x14ac:dyDescent="0.25">
      <c r="B19" s="5">
        <v>1481</v>
      </c>
      <c r="C19" s="11">
        <v>400</v>
      </c>
      <c r="D19" s="14">
        <f t="shared" si="0"/>
        <v>33.333333333333336</v>
      </c>
      <c r="E19" s="5" t="s">
        <v>9</v>
      </c>
      <c r="F19" s="20" t="s">
        <v>33</v>
      </c>
    </row>
    <row r="20" spans="2:6" ht="58" x14ac:dyDescent="0.25">
      <c r="B20" s="5">
        <v>1484</v>
      </c>
      <c r="C20" s="12">
        <v>960</v>
      </c>
      <c r="D20" s="14">
        <f t="shared" si="0"/>
        <v>80</v>
      </c>
      <c r="E20" s="5" t="s">
        <v>9</v>
      </c>
      <c r="F20" s="24" t="s">
        <v>40</v>
      </c>
    </row>
    <row r="21" spans="2:6" ht="116" x14ac:dyDescent="0.25">
      <c r="B21" s="5">
        <v>1485</v>
      </c>
      <c r="C21" s="11">
        <v>3400</v>
      </c>
      <c r="D21" s="14">
        <f t="shared" si="0"/>
        <v>283.33333333333331</v>
      </c>
      <c r="E21" s="22" t="s">
        <v>9</v>
      </c>
      <c r="F21" s="29" t="s">
        <v>59</v>
      </c>
    </row>
    <row r="22" spans="2:6" ht="72.5" x14ac:dyDescent="0.25">
      <c r="B22" s="17">
        <v>1487</v>
      </c>
      <c r="C22" s="11">
        <v>250</v>
      </c>
      <c r="D22" s="14">
        <f t="shared" si="0"/>
        <v>20.833333333333332</v>
      </c>
      <c r="E22" s="5" t="s">
        <v>6</v>
      </c>
      <c r="F22" s="20" t="s">
        <v>34</v>
      </c>
    </row>
    <row r="23" spans="2:6" ht="87" x14ac:dyDescent="0.25">
      <c r="B23" s="5">
        <v>1488</v>
      </c>
      <c r="C23" s="13">
        <v>2000</v>
      </c>
      <c r="D23" s="14">
        <f t="shared" si="0"/>
        <v>166.66666666666666</v>
      </c>
      <c r="E23" s="5" t="s">
        <v>6</v>
      </c>
      <c r="F23" s="20" t="s">
        <v>35</v>
      </c>
    </row>
    <row r="24" spans="2:6" ht="87" x14ac:dyDescent="0.25">
      <c r="B24" s="22">
        <v>1595</v>
      </c>
      <c r="C24" s="11">
        <v>3300</v>
      </c>
      <c r="D24" s="14">
        <f t="shared" si="0"/>
        <v>275</v>
      </c>
      <c r="E24" s="5" t="s">
        <v>19</v>
      </c>
      <c r="F24" s="23" t="s">
        <v>41</v>
      </c>
    </row>
    <row r="25" spans="2:6" ht="159.5" x14ac:dyDescent="0.25">
      <c r="B25" s="22">
        <v>1597</v>
      </c>
      <c r="C25" s="11">
        <v>3500</v>
      </c>
      <c r="D25" s="14">
        <f t="shared" si="0"/>
        <v>291.66666666666669</v>
      </c>
      <c r="E25" s="5" t="s">
        <v>9</v>
      </c>
      <c r="F25" s="28" t="s">
        <v>53</v>
      </c>
    </row>
    <row r="26" spans="2:6" ht="72.5" x14ac:dyDescent="0.25">
      <c r="B26" s="5">
        <v>1643</v>
      </c>
      <c r="C26" s="11">
        <v>1500</v>
      </c>
      <c r="D26" s="14">
        <f t="shared" si="0"/>
        <v>125</v>
      </c>
      <c r="E26" s="5" t="s">
        <v>6</v>
      </c>
      <c r="F26" s="20" t="s">
        <v>36</v>
      </c>
    </row>
    <row r="27" spans="2:6" ht="72.5" x14ac:dyDescent="0.25">
      <c r="B27" s="5">
        <v>1709</v>
      </c>
      <c r="C27" s="11">
        <v>1540</v>
      </c>
      <c r="D27" s="14">
        <f t="shared" si="0"/>
        <v>128.33333333333334</v>
      </c>
      <c r="E27" s="5" t="s">
        <v>6</v>
      </c>
      <c r="F27" s="20" t="s">
        <v>21</v>
      </c>
    </row>
    <row r="28" spans="2:6" ht="72.5" x14ac:dyDescent="0.25">
      <c r="B28" s="18">
        <v>1742</v>
      </c>
      <c r="C28" s="11">
        <v>1600</v>
      </c>
      <c r="D28" s="14">
        <f t="shared" si="0"/>
        <v>133.33333333333334</v>
      </c>
      <c r="E28" s="5" t="s">
        <v>6</v>
      </c>
      <c r="F28" s="19" t="s">
        <v>25</v>
      </c>
    </row>
    <row r="29" spans="2:6" ht="58" x14ac:dyDescent="0.25">
      <c r="B29" s="5">
        <v>1790</v>
      </c>
      <c r="C29" s="11">
        <v>200</v>
      </c>
      <c r="D29" s="14">
        <f t="shared" si="0"/>
        <v>16.666666666666668</v>
      </c>
      <c r="E29" s="5" t="s">
        <v>10</v>
      </c>
      <c r="F29" s="20" t="s">
        <v>27</v>
      </c>
    </row>
    <row r="30" spans="2:6" ht="101.5" x14ac:dyDescent="0.25">
      <c r="B30" s="5">
        <v>1831</v>
      </c>
      <c r="C30" s="11">
        <v>4000</v>
      </c>
      <c r="D30" s="14">
        <f t="shared" si="0"/>
        <v>333.33333333333331</v>
      </c>
      <c r="E30" s="5" t="s">
        <v>18</v>
      </c>
      <c r="F30" s="20" t="s">
        <v>58</v>
      </c>
    </row>
    <row r="31" spans="2:6" ht="101.5" x14ac:dyDescent="0.25">
      <c r="B31" s="5">
        <v>1832</v>
      </c>
      <c r="C31" s="11">
        <v>1500</v>
      </c>
      <c r="D31" s="14">
        <f t="shared" si="0"/>
        <v>125</v>
      </c>
      <c r="E31" s="5" t="s">
        <v>18</v>
      </c>
      <c r="F31" s="20" t="s">
        <v>57</v>
      </c>
    </row>
    <row r="32" spans="2:6" ht="87" x14ac:dyDescent="0.25">
      <c r="B32" s="5">
        <v>1833</v>
      </c>
      <c r="C32" s="11">
        <v>1500</v>
      </c>
      <c r="D32" s="14">
        <f t="shared" si="0"/>
        <v>125</v>
      </c>
      <c r="E32" s="5" t="s">
        <v>17</v>
      </c>
      <c r="F32" s="20" t="s">
        <v>37</v>
      </c>
    </row>
    <row r="33" spans="2:6" ht="116" x14ac:dyDescent="0.25">
      <c r="B33" s="5">
        <v>1866</v>
      </c>
      <c r="C33" s="11">
        <v>3400</v>
      </c>
      <c r="D33" s="14">
        <f t="shared" si="0"/>
        <v>283.33333333333331</v>
      </c>
      <c r="E33" s="5" t="s">
        <v>9</v>
      </c>
      <c r="F33" s="29" t="s">
        <v>56</v>
      </c>
    </row>
    <row r="34" spans="2:6" ht="72.5" x14ac:dyDescent="0.25">
      <c r="B34" s="22">
        <v>1907</v>
      </c>
      <c r="C34" s="11">
        <v>200</v>
      </c>
      <c r="D34" s="14">
        <f t="shared" si="0"/>
        <v>16.666666666666668</v>
      </c>
      <c r="E34" s="5" t="s">
        <v>9</v>
      </c>
      <c r="F34" s="30" t="s">
        <v>60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5" x14ac:dyDescent="0.25"/>
  <cols>
    <col min="2" max="2" width="17.1796875" customWidth="1"/>
    <col min="3" max="3" width="18.81640625" customWidth="1"/>
    <col min="4" max="4" width="19.26953125" customWidth="1"/>
    <col min="5" max="5" width="33.1796875" customWidth="1"/>
  </cols>
  <sheetData>
    <row r="1" spans="1:5" ht="29.25" customHeight="1" thickBot="1" x14ac:dyDescent="0.3"/>
    <row r="2" spans="1:5" ht="31.5" thickBot="1" x14ac:dyDescent="0.3">
      <c r="A2" s="7" t="s">
        <v>8</v>
      </c>
      <c r="B2" s="7" t="s">
        <v>16</v>
      </c>
      <c r="C2" s="7" t="s">
        <v>11</v>
      </c>
      <c r="D2" s="8" t="s">
        <v>7</v>
      </c>
      <c r="E2" s="15" t="s">
        <v>0</v>
      </c>
    </row>
    <row r="3" spans="1:5" ht="58" x14ac:dyDescent="0.25">
      <c r="A3" s="5">
        <v>1137</v>
      </c>
      <c r="B3" s="11">
        <v>560</v>
      </c>
      <c r="C3" s="14">
        <v>280</v>
      </c>
      <c r="D3" s="5" t="s">
        <v>6</v>
      </c>
      <c r="E3" s="20" t="s">
        <v>22</v>
      </c>
    </row>
    <row r="4" spans="1:5" ht="72.5" x14ac:dyDescent="0.25">
      <c r="A4" s="5">
        <v>1146</v>
      </c>
      <c r="B4" s="11">
        <v>1500</v>
      </c>
      <c r="C4" s="14">
        <v>375</v>
      </c>
      <c r="D4" s="5" t="s">
        <v>6</v>
      </c>
      <c r="E4" s="20" t="s">
        <v>24</v>
      </c>
    </row>
    <row r="5" spans="1:5" ht="79.5" customHeight="1" x14ac:dyDescent="0.25">
      <c r="A5" s="5">
        <v>1155</v>
      </c>
      <c r="B5" s="11">
        <v>2100</v>
      </c>
      <c r="C5" s="14">
        <v>1050</v>
      </c>
      <c r="D5" s="5" t="s">
        <v>6</v>
      </c>
      <c r="E5" s="26" t="s">
        <v>51</v>
      </c>
    </row>
    <row r="6" spans="1:5" ht="43.5" x14ac:dyDescent="0.25">
      <c r="A6" s="5">
        <v>1158</v>
      </c>
      <c r="B6" s="11">
        <v>920</v>
      </c>
      <c r="C6" s="14">
        <v>306</v>
      </c>
      <c r="D6" s="5" t="s">
        <v>6</v>
      </c>
      <c r="E6" s="20" t="s">
        <v>28</v>
      </c>
    </row>
    <row r="7" spans="1:5" ht="71.25" customHeight="1" x14ac:dyDescent="0.25">
      <c r="A7" s="5">
        <v>1161</v>
      </c>
      <c r="B7" s="11">
        <v>370</v>
      </c>
      <c r="C7" s="14">
        <v>370</v>
      </c>
      <c r="D7" s="5" t="s">
        <v>6</v>
      </c>
      <c r="E7" s="20" t="s">
        <v>61</v>
      </c>
    </row>
    <row r="8" spans="1:5" ht="71.25" customHeight="1" x14ac:dyDescent="0.25">
      <c r="A8" s="5">
        <v>1166</v>
      </c>
      <c r="B8" s="11">
        <v>1150</v>
      </c>
      <c r="C8" s="14">
        <v>288</v>
      </c>
      <c r="D8" s="5" t="s">
        <v>6</v>
      </c>
      <c r="E8" s="20" t="s">
        <v>29</v>
      </c>
    </row>
    <row r="9" spans="1:5" ht="62.25" customHeight="1" x14ac:dyDescent="0.25">
      <c r="A9" s="5">
        <v>1171</v>
      </c>
      <c r="B9" s="11">
        <v>200</v>
      </c>
      <c r="C9" s="14">
        <v>200</v>
      </c>
      <c r="D9" s="5" t="s">
        <v>6</v>
      </c>
      <c r="E9" s="31" t="s">
        <v>62</v>
      </c>
    </row>
    <row r="10" spans="1:5" ht="78.75" customHeight="1" x14ac:dyDescent="0.25">
      <c r="A10" s="5">
        <v>1176</v>
      </c>
      <c r="B10" s="11">
        <v>370</v>
      </c>
      <c r="C10" s="14">
        <v>370</v>
      </c>
      <c r="D10" s="5"/>
      <c r="E10" s="31" t="s">
        <v>63</v>
      </c>
    </row>
    <row r="11" spans="1:5" ht="58" x14ac:dyDescent="0.25">
      <c r="A11" s="18">
        <v>1436</v>
      </c>
      <c r="B11" s="11">
        <v>1500</v>
      </c>
      <c r="C11" s="14">
        <v>375</v>
      </c>
      <c r="D11" s="5" t="s">
        <v>6</v>
      </c>
      <c r="E11" s="19" t="s">
        <v>52</v>
      </c>
    </row>
    <row r="12" spans="1:5" ht="87" x14ac:dyDescent="0.25">
      <c r="A12" s="22">
        <v>1595</v>
      </c>
      <c r="B12" s="11">
        <v>700</v>
      </c>
      <c r="C12" s="14">
        <v>350</v>
      </c>
      <c r="D12" s="5" t="s">
        <v>19</v>
      </c>
      <c r="E12" s="23" t="s">
        <v>41</v>
      </c>
    </row>
    <row r="13" spans="1:5" ht="72.5" x14ac:dyDescent="0.25">
      <c r="A13" s="5">
        <v>1709</v>
      </c>
      <c r="B13" s="11">
        <v>560</v>
      </c>
      <c r="C13" s="14">
        <v>280</v>
      </c>
      <c r="D13" s="5" t="s">
        <v>6</v>
      </c>
      <c r="E13" s="20" t="s">
        <v>21</v>
      </c>
    </row>
    <row r="14" spans="1:5" ht="58.5" customHeight="1" x14ac:dyDescent="0.25">
      <c r="A14" s="18">
        <v>1738</v>
      </c>
      <c r="B14" s="11">
        <v>700</v>
      </c>
      <c r="C14" s="14">
        <v>350</v>
      </c>
      <c r="D14" s="5" t="s">
        <v>6</v>
      </c>
      <c r="E14" s="19" t="s">
        <v>50</v>
      </c>
    </row>
    <row r="15" spans="1:5" ht="72.5" x14ac:dyDescent="0.25">
      <c r="A15" s="18">
        <v>1740</v>
      </c>
      <c r="B15" s="11">
        <v>1000</v>
      </c>
      <c r="C15" s="14">
        <v>500</v>
      </c>
      <c r="D15" s="5" t="s">
        <v>6</v>
      </c>
      <c r="E15" s="26" t="s">
        <v>42</v>
      </c>
    </row>
    <row r="16" spans="1:5" ht="72.5" x14ac:dyDescent="0.25">
      <c r="A16" s="18">
        <v>1742</v>
      </c>
      <c r="B16" s="11">
        <v>1400</v>
      </c>
      <c r="C16" s="14">
        <v>700</v>
      </c>
      <c r="D16" s="5" t="s">
        <v>6</v>
      </c>
      <c r="E16" s="19" t="s">
        <v>25</v>
      </c>
    </row>
    <row r="17" spans="1:5" ht="43.5" x14ac:dyDescent="0.25">
      <c r="A17" s="18">
        <v>1743</v>
      </c>
      <c r="B17" s="14">
        <v>700</v>
      </c>
      <c r="C17" s="14">
        <v>350</v>
      </c>
      <c r="D17" s="5" t="s">
        <v>6</v>
      </c>
      <c r="E17" s="27" t="s">
        <v>43</v>
      </c>
    </row>
    <row r="18" spans="1:5" ht="87" x14ac:dyDescent="0.25">
      <c r="A18" s="18">
        <v>1744</v>
      </c>
      <c r="B18" s="11">
        <v>1400</v>
      </c>
      <c r="C18" s="14">
        <v>700</v>
      </c>
      <c r="D18" s="5" t="s">
        <v>6</v>
      </c>
      <c r="E18" s="26" t="s">
        <v>48</v>
      </c>
    </row>
    <row r="19" spans="1:5" ht="43.5" x14ac:dyDescent="0.25">
      <c r="A19" s="25">
        <v>1810</v>
      </c>
      <c r="B19" s="14">
        <v>700</v>
      </c>
      <c r="C19" s="14">
        <v>350</v>
      </c>
      <c r="D19" s="5" t="s">
        <v>6</v>
      </c>
      <c r="E19" s="26" t="s">
        <v>49</v>
      </c>
    </row>
    <row r="20" spans="1:5" ht="72.5" x14ac:dyDescent="0.25">
      <c r="A20" s="18">
        <v>1834</v>
      </c>
      <c r="B20" s="14">
        <v>700</v>
      </c>
      <c r="C20" s="14">
        <v>350</v>
      </c>
      <c r="D20" s="5" t="s">
        <v>6</v>
      </c>
      <c r="E20" s="19" t="s">
        <v>44</v>
      </c>
    </row>
    <row r="21" spans="1:5" ht="72.5" x14ac:dyDescent="0.25">
      <c r="A21" s="25">
        <v>1835</v>
      </c>
      <c r="B21" s="14">
        <v>700</v>
      </c>
      <c r="C21" s="14">
        <v>350</v>
      </c>
      <c r="D21" s="5" t="s">
        <v>6</v>
      </c>
      <c r="E21" s="19" t="s">
        <v>45</v>
      </c>
    </row>
    <row r="22" spans="1:5" ht="72.5" x14ac:dyDescent="0.25">
      <c r="A22" s="25">
        <v>1836</v>
      </c>
      <c r="B22" s="14">
        <v>700</v>
      </c>
      <c r="C22" s="14">
        <v>350</v>
      </c>
      <c r="D22" s="5" t="s">
        <v>6</v>
      </c>
      <c r="E22" s="19" t="s">
        <v>46</v>
      </c>
    </row>
    <row r="23" spans="1:5" ht="43.5" x14ac:dyDescent="0.25">
      <c r="A23" s="25">
        <v>1838</v>
      </c>
      <c r="B23" s="14">
        <v>700</v>
      </c>
      <c r="C23" s="14">
        <v>350</v>
      </c>
      <c r="D23" s="5" t="s">
        <v>6</v>
      </c>
      <c r="E23" s="26" t="s">
        <v>47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5" x14ac:dyDescent="0.25"/>
  <cols>
    <col min="1" max="1" width="23.54296875" customWidth="1"/>
    <col min="2" max="2" width="18.81640625" bestFit="1" customWidth="1"/>
    <col min="3" max="3" width="32.26953125" customWidth="1"/>
    <col min="4" max="4" width="27.1796875" bestFit="1" customWidth="1"/>
    <col min="5" max="5" width="13" customWidth="1"/>
  </cols>
  <sheetData>
    <row r="1" spans="1:5" ht="20.5" x14ac:dyDescent="0.25">
      <c r="A1" s="32" t="s">
        <v>64</v>
      </c>
      <c r="B1" s="32" t="s">
        <v>65</v>
      </c>
      <c r="C1" s="32" t="s">
        <v>66</v>
      </c>
      <c r="D1" s="32" t="s">
        <v>67</v>
      </c>
      <c r="E1" s="33"/>
    </row>
    <row r="2" spans="1:5" x14ac:dyDescent="0.25">
      <c r="A2" s="113" t="s">
        <v>68</v>
      </c>
      <c r="B2" s="34" t="s">
        <v>69</v>
      </c>
      <c r="C2" s="35" t="s">
        <v>70</v>
      </c>
      <c r="D2" s="113" t="s">
        <v>71</v>
      </c>
      <c r="E2" s="113"/>
    </row>
    <row r="3" spans="1:5" x14ac:dyDescent="0.25">
      <c r="A3" s="114"/>
      <c r="B3" s="34" t="s">
        <v>72</v>
      </c>
      <c r="C3" s="35" t="s">
        <v>73</v>
      </c>
      <c r="D3" s="114"/>
      <c r="E3" s="114"/>
    </row>
    <row r="4" spans="1:5" x14ac:dyDescent="0.25">
      <c r="A4" s="34" t="s">
        <v>74</v>
      </c>
      <c r="B4" s="34" t="s">
        <v>75</v>
      </c>
      <c r="C4" s="35" t="s">
        <v>76</v>
      </c>
      <c r="D4" s="34" t="s">
        <v>77</v>
      </c>
      <c r="E4" s="34" t="s">
        <v>78</v>
      </c>
    </row>
    <row r="5" spans="1:5" x14ac:dyDescent="0.25">
      <c r="A5" s="34"/>
      <c r="B5" s="34"/>
      <c r="C5" s="35"/>
      <c r="D5" s="34"/>
      <c r="E5" s="34"/>
    </row>
    <row r="6" spans="1:5" x14ac:dyDescent="0.25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1st Semester Produce Bid II</vt:lpstr>
      <vt:lpstr> Prod. Aug-Oct 16 Weekly-DIRECT</vt:lpstr>
      <vt:lpstr>Prod. Aug-Oct 16 Weekly-FFVP</vt:lpstr>
      <vt:lpstr>Vendor Contact Info</vt:lpstr>
      <vt:lpstr>' Prod. Aug-Oct 16 Weekly-DIRECT'!Print_Area</vt:lpstr>
      <vt:lpstr>'1st Semester Produce Bid II'!Print_Area</vt:lpstr>
      <vt:lpstr>'Prod. Aug-Oct 16 Weekly-FFVP'!Print_Area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AISHAH  WILLIAMS</cp:lastModifiedBy>
  <cp:lastPrinted>2023-07-05T17:47:48Z</cp:lastPrinted>
  <dcterms:created xsi:type="dcterms:W3CDTF">2013-10-01T16:57:24Z</dcterms:created>
  <dcterms:modified xsi:type="dcterms:W3CDTF">2023-07-20T05:12:04Z</dcterms:modified>
</cp:coreProperties>
</file>